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  <sheet state="visible" name="Sheet3" sheetId="3" r:id="rId5"/>
  </sheets>
  <definedNames/>
  <calcPr/>
</workbook>
</file>

<file path=xl/sharedStrings.xml><?xml version="1.0" encoding="utf-8"?>
<sst xmlns="http://schemas.openxmlformats.org/spreadsheetml/2006/main" count="56" uniqueCount="29">
  <si>
    <t>Super Street Fighter II (Turbo)
Instrument Sample Sources</t>
  </si>
  <si>
    <t>Instrument No.</t>
  </si>
  <si>
    <t>Description</t>
  </si>
  <si>
    <t>Source Hardware/Library</t>
  </si>
  <si>
    <t>Source Patch/Sample</t>
  </si>
  <si>
    <t>Roland U-110
Card SN-U110-10 Rock Drums</t>
  </si>
  <si>
    <t>Roland S-50
Library RSB-503
Disk #9 New Drums and 808</t>
  </si>
  <si>
    <t>Korg M1</t>
  </si>
  <si>
    <t>Yamaha RX5</t>
  </si>
  <si>
    <t>Roland U-110</t>
  </si>
  <si>
    <t>Korg T1</t>
  </si>
  <si>
    <t>Roland R-8
Card SN-R8-10 Dance</t>
  </si>
  <si>
    <t>Roland U-110
Card SN-U110-02 Latin &amp; F.X. Percussions</t>
  </si>
  <si>
    <t>Roland R-8</t>
  </si>
  <si>
    <t>Roland S-50
Library L-506
Disk #1 Taiko Vol. 1</t>
  </si>
  <si>
    <t>Roland U-110
Card SN-U110-08 Synthesizer</t>
  </si>
  <si>
    <t>Roland S-550
Library RSB-5503
Disk #4 Orchestral Percussion #2</t>
  </si>
  <si>
    <t>Akai MPC3000
Library SL6020 Japanese Percussion</t>
  </si>
  <si>
    <t>Roland S-50
Library L-506
Disk #2 Taiko Vol. 2</t>
  </si>
  <si>
    <t>Roland S-550
Library RSB-5503
Disk #8 Alto Sax</t>
  </si>
  <si>
    <t>Akai S1000
Library SL1072 Organ #4</t>
  </si>
  <si>
    <t>Roland U-110
Card SN-U110-07 Electric Guitar</t>
  </si>
  <si>
    <t>Roland U-110
Card SN-U110-09 Guitar and Keyboards</t>
  </si>
  <si>
    <t>Akai S1000
Library SL1072 Organ #4</t>
  </si>
  <si>
    <t>Roland S-550
Library RSB-5504
Disk #2 G &amp; L Precision bass</t>
  </si>
  <si>
    <t>Roland SC-55</t>
  </si>
  <si>
    <t>Roland U-110
Card SN-U110-03 Ethnic</t>
  </si>
  <si>
    <t>Roland JD-800</t>
  </si>
  <si>
    <t>E-Mu Proteus/1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</si>
</sst>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al"/>
    </font>
    <font>
      <b/>
      <sz val="20.0"/>
      <name val="Times New Roman"/>
    </font>
    <font>
      <sz val="10.0"/>
      <name val="Arial"/>
    </font>
    <font>
      <b/>
      <sz val="10.0"/>
      <name val="Arial"/>
    </font>
    <font>
      <u/>
      <sz val="10.0"/>
      <color rgb="FF0000FF"/>
      <name val="Arial"/>
    </font>
    <font>
      <u/>
      <sz val="10.0"/>
      <color rgb="FF0000FF"/>
      <name val="Arial"/>
    </font>
    <font>
      <u/>
      <sz val="10.0"/>
      <color rgb="FF0000FF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shrinkToFit="0" wrapText="0"/>
    </xf>
    <xf borderId="0" fillId="0" fontId="3" numFmtId="0" xfId="0" applyAlignment="1" applyFont="1">
      <alignment shrinkToFit="0" wrapText="0"/>
    </xf>
    <xf borderId="0" fillId="0" fontId="2" numFmtId="0" xfId="0" applyAlignment="1" applyFont="1">
      <alignment shrinkToFit="0" wrapText="0"/>
    </xf>
    <xf borderId="0" fillId="0" fontId="4" numFmtId="0" xfId="0" applyAlignment="1" applyFont="1">
      <alignment shrinkToFit="0" wrapText="0"/>
    </xf>
    <xf borderId="0" fillId="0" fontId="2" numFmtId="0" xfId="0" applyAlignment="1" applyFont="1">
      <alignment readingOrder="0" shrinkToFit="0" wrapText="0"/>
    </xf>
    <xf borderId="0" fillId="0" fontId="5" numFmtId="0" xfId="0" applyAlignment="1" applyFont="1">
      <alignment readingOrder="0" shrinkToFit="0" wrapText="0"/>
    </xf>
    <xf borderId="0" fillId="0" fontId="2" numFmtId="0" xfId="0" applyAlignment="1" applyFont="1">
      <alignment shrinkToFit="0" wrapText="1"/>
    </xf>
    <xf borderId="0" fillId="0" fontId="6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2" width="16.14"/>
    <col customWidth="1" min="3" max="3" width="39.0"/>
    <col customWidth="1" min="4" max="5" width="26.0"/>
    <col customWidth="1" min="6" max="14" width="11.57"/>
    <col customWidth="1" min="15" max="26" width="11.0"/>
  </cols>
  <sheetData>
    <row r="1" ht="62.25" customHeight="1">
      <c r="A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3" t="s">
        <v>1</v>
      </c>
      <c r="B2" s="3" t="s">
        <v>2</v>
      </c>
      <c r="C2" s="3" t="s">
        <v>3</v>
      </c>
      <c r="D2" s="3" t="s">
        <v>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4">
        <v>101.0</v>
      </c>
      <c r="B3" s="5" t="str">
        <f>HYPERLINK("https://drive.google.com/open?id=1xc5fA8D853gz7D3mjFUCqeJtZlYf-NkB","Bass Drum")</f>
        <v>Bass Drum</v>
      </c>
      <c r="C3" s="6" t="s">
        <v>5</v>
      </c>
      <c r="D3" s="7" t="str">
        <f>HYPERLINK("https://drive.google.com/open?id=1D8APNZPGsgXr6KHGYIyHs-WF5yrPzGdE","Bass Drum 3")</f>
        <v>Bass Drum 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2">
        <v>102.0</v>
      </c>
      <c r="B4" s="5" t="str">
        <f>HYPERLINK("https://drive.google.com/open?id=1aoqlQuY8QLjEZ2FtQ-g53Giw9Q2nByyU","Elec Snare")</f>
        <v>Elec Snare</v>
      </c>
      <c r="C4" s="8" t="s">
        <v>6</v>
      </c>
      <c r="D4" s="5" t="str">
        <f>HYPERLINK("https://drive.google.com/open?id=1_h6zCZdhuutunYyzziCkcOTRmYlDP4p5","LA Snare")</f>
        <v>LA Snare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2">
        <v>103.0</v>
      </c>
      <c r="B5" s="5" t="str">
        <f>HYPERLINK("https://drive.google.com/open?id=1O-CUzQibkb1hBvEddiyz4HhEo3bJsPVU","Snare")</f>
        <v>Snare</v>
      </c>
      <c r="C5" s="2" t="s">
        <v>7</v>
      </c>
      <c r="D5" s="5" t="str">
        <f>HYPERLINK("https://drive.google.com/open?id=1Gm-sjZQ8ndKHD1F_9FMmpNaqNW9hdPlT","Snare 1")</f>
        <v>Snare 1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2">
        <v>104.0</v>
      </c>
      <c r="B6" s="5" t="str">
        <f>HYPERLINK("https://drive.google.com/open?id=1HgfUWTxnVorUV94ess-VpL-AwmQVf8Aq","Closed Hihat")</f>
        <v>Closed Hihat</v>
      </c>
      <c r="C6" s="2" t="s">
        <v>8</v>
      </c>
      <c r="D6" s="5" t="str">
        <f>HYPERLINK("https://drive.google.com/open?id=18ClZ7FqvUSHBvTKZEj9QHztR-t4clldw","HHClos")</f>
        <v>HHClos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2">
        <v>105.0</v>
      </c>
      <c r="B7" s="5" t="str">
        <f>HYPERLINK("https://drive.google.com/open?id=1PH_qDGfSiQ91mboWwz3t5-orGVF3z0-o","Open Hihat")</f>
        <v>Open Hihat</v>
      </c>
      <c r="C7" s="2" t="s">
        <v>8</v>
      </c>
      <c r="D7" s="5" t="str">
        <f>HYPERLINK("https://drive.google.com/open?id=1Gj4m7Bmdaxs6qWPTdmYqI8s_6S-FulfY","HHOpen")</f>
        <v>HHOpen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2">
        <v>106.0</v>
      </c>
      <c r="B8" s="5" t="str">
        <f>HYPERLINK("https://drive.google.com/open?id=1B8g8SiLWoS7WWeEXoWFjjVjvQ7MIOyCY","Crash Cymbal")</f>
        <v>Crash Cymbal</v>
      </c>
      <c r="C8" s="2" t="s">
        <v>9</v>
      </c>
      <c r="D8" s="5" t="str">
        <f>HYPERLINK("https://drive.google.com/open?id=1Xz6avVke45tn-WLA5j_UsEYQtx99amVc","Crash Cymbal")</f>
        <v>Crash Cymbal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">
        <v>107.0</v>
      </c>
      <c r="B9" s="5" t="str">
        <f>HYPERLINK("https://drive.google.com/open?id=1rX6yfvTHSScPChwXIBOTzDf4Q7YC3fXW","Ride Bell")</f>
        <v>Ride Bell</v>
      </c>
      <c r="C9" s="2" t="s">
        <v>10</v>
      </c>
      <c r="D9" s="5" t="str">
        <f>HYPERLINK("https://drive.google.com/open?id=1Q0ZAwK2u6-aQ6mpvCxiLBO82JMN58T--","Bell Ride")</f>
        <v>Bell Ride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2">
        <v>108.0</v>
      </c>
      <c r="B10" s="5" t="str">
        <f>HYPERLINK("https://drive.google.com/open?id=1mEEIaPBdKIwohIuRZwqxaKkhOkEk-Y92","Hi Tom")</f>
        <v>Hi Tom</v>
      </c>
      <c r="C10" s="2" t="s">
        <v>9</v>
      </c>
      <c r="D10" s="5" t="str">
        <f>HYPERLINK("https://drive.google.com/open?id=1Bwj4u09ZLo1lJomQvSu95AFjBfLY0593","Hi Tom Tom 1")</f>
        <v>Hi Tom Tom 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">
        <v>109.0</v>
      </c>
      <c r="B11" s="5" t="str">
        <f>HYPERLINK("https://drive.google.com/open?id=1LijHX7R1lLseHIU3BIFIOmnuA8kI1EvI","Med Tom")</f>
        <v>Med Tom</v>
      </c>
      <c r="C11" s="2" t="s">
        <v>9</v>
      </c>
      <c r="D11" s="5" t="str">
        <f>HYPERLINK("https://drive.google.com/open?id=1rP4DtA4N_qXK2NYM2FXNILx_aNPs_Hj_","Mid Tom Tom 1")</f>
        <v>Mid Tom Tom 1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2">
        <v>110.0</v>
      </c>
      <c r="B12" s="5" t="str">
        <f>HYPERLINK("https://drive.google.com/open?id=1gQFfK7pKf2wVWA5XyF-xS17QtjctTf9M","Lo Tom")</f>
        <v>Lo Tom</v>
      </c>
      <c r="C12" s="2" t="s">
        <v>9</v>
      </c>
      <c r="D12" s="5" t="str">
        <f>HYPERLINK("https://drive.google.com/open?id=10pIAH7X_quANBkNPgkHB3Sa-GFIUMqrK","Lo Tom Tom 1")</f>
        <v>Lo Tom Tom 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2">
        <v>111.0</v>
      </c>
      <c r="B13" s="5" t="str">
        <f>HYPERLINK("https://drive.google.com/open?id=14njHUencsrszjkyz22H0gkqHoqSEfn0A","909 Bass Drum")</f>
        <v>909 Bass Drum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2">
        <v>112.0</v>
      </c>
      <c r="B14" s="5" t="str">
        <f>HYPERLINK("https://drive.google.com/open?id=1TT93Ngh29OqSrT1l2thFpCjv4KSu06hL","909 Snare")</f>
        <v>909 Snare</v>
      </c>
      <c r="C14" s="8" t="s">
        <v>11</v>
      </c>
      <c r="D14" s="5" t="str">
        <f>HYPERLINK("https://drive.google.com/open?id=1MAB3RVav7F0LnWRBiBgADdNhvq4tSH4Q","TR-909 Snare")</f>
        <v>TR-909 Snare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2">
        <v>113.0</v>
      </c>
      <c r="B15" s="5" t="str">
        <f>HYPERLINK("https://drive.google.com/open?id=1NXsnQB4tElHn_1RMKFSQnso5X5QEXk0T","Hi Conga")</f>
        <v>Hi Conga</v>
      </c>
      <c r="C15" s="8" t="s">
        <v>12</v>
      </c>
      <c r="D15" s="5" t="str">
        <f>HYPERLINK("https://drive.google.com/open?id=1Sym2BFOvDMAGCAUatF9-29J5bt8SN5Xx","Conga – H")</f>
        <v>Conga – H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2">
        <v>114.0</v>
      </c>
      <c r="B16" s="5" t="str">
        <f>HYPERLINK("https://drive.google.com/open?id=1446Zjz2dFwN3rYBzcRboT5DmrZwMw6KF","Lo Conga")</f>
        <v>Lo Conga</v>
      </c>
      <c r="C16" s="8" t="s">
        <v>12</v>
      </c>
      <c r="D16" s="5" t="str">
        <f>HYPERLINK("https://drive.google.com/open?id=17PwDKsMoC_qbAFxDswZEmkh2c9cVVu3r","Conga – L")</f>
        <v>Conga – L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2">
        <v>115.0</v>
      </c>
      <c r="B17" s="5" t="str">
        <f>HYPERLINK("https://drive.google.com/open?id=1bBKyqI-WOqxiaz9at7B0h5-AYyVfGiw4","Mute Conga")</f>
        <v>Mute Conga</v>
      </c>
      <c r="C17" s="8" t="s">
        <v>12</v>
      </c>
      <c r="D17" s="5" t="str">
        <f>HYPERLINK("https://drive.google.com/open?id=19cb-LMJYtQTW_SPEMLk4zX-vkkUmXjzH","Conga – (Mute)")</f>
        <v>Conga – (Mute)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2">
        <v>116.0</v>
      </c>
      <c r="B18" s="5" t="str">
        <f>HYPERLINK("https://drive.google.com/open?id=1mbSefuN3KxFNUNyDY3TCPou5Elh0TC-G","Shaker")</f>
        <v>Shaker</v>
      </c>
      <c r="C18" s="6" t="s">
        <v>7</v>
      </c>
      <c r="D18" s="7" t="str">
        <f>HYPERLINK("https://drive.google.com/open?id=1IwQucHmWb6Q6ufCe3LQho3JJkkEf7Y50","Shaker")</f>
        <v>Shaker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2">
        <v>117.0</v>
      </c>
      <c r="B19" s="5" t="str">
        <f>HYPERLINK("https://drive.google.com/open?id=1eWwROBUmSturPXq_CF32vQ8K5l10nd1X","Tamborine")</f>
        <v>Tamborine</v>
      </c>
      <c r="C19" s="6" t="s">
        <v>13</v>
      </c>
      <c r="D19" s="7" t="str">
        <f>HYPERLINK("https://drive.google.com/open?id=1OJ2nfKIsWJWMiZmm6yu1XNG4YhCP3WSz","Tambourine 1")</f>
        <v>Tambourine 1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2">
        <v>118.0</v>
      </c>
      <c r="B20" s="5" t="str">
        <f>HYPERLINK("https://drive.google.com/open?id=1qWTTLWBkv96N88pzEdz6-EZnf2LItD81","Hyoshigi")</f>
        <v>Hyoshigi</v>
      </c>
      <c r="C20" s="8" t="s">
        <v>14</v>
      </c>
      <c r="D20" s="5" t="str">
        <f>HYPERLINK("https://drive.google.com/open?id=1qHHipVXRzu8yEL3cW_FwnEPz8H8Bpoe4","Hyosigi")</f>
        <v>Hyosigi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2">
        <v>119.0</v>
      </c>
      <c r="B21" s="5" t="str">
        <f>HYPERLINK("https://drive.google.com/open?id=1cMx3nbnqR0fSQdBPlE-35s9MIb7FkdjV","Jingle Bell")</f>
        <v>Jingle Bell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2">
        <v>120.0</v>
      </c>
      <c r="B22" s="5" t="str">
        <f>HYPERLINK("https://drive.google.com/open?id=1Dgegr7FPclv8JBVnU3jrM3HktpIP4hdc","Hand Clap")</f>
        <v>Hand Clap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2">
        <v>121.0</v>
      </c>
      <c r="B23" s="5" t="str">
        <f>HYPERLINK("https://drive.google.com/open?id=1NraNU8ms_Fo4KmoF23qRRxLfKZcrTczp","Bell")</f>
        <v>Bell</v>
      </c>
      <c r="C23" s="8" t="s">
        <v>15</v>
      </c>
      <c r="D23" s="5" t="str">
        <f>HYPERLINK("https://drive.google.com/open?id=1lQxcsbreC2Vwk9Kir2SXMeGIkCATaC3E","Bell Drum")</f>
        <v>Bell Drum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2">
        <v>122.0</v>
      </c>
      <c r="B24" s="5" t="str">
        <f>HYPERLINK("https://drive.google.com/open?id=1pnr4qE8MQ79r9QmJVYgs8B8uEyNNZ8Do","Gong")</f>
        <v>Gong</v>
      </c>
      <c r="C24" s="8" t="s">
        <v>16</v>
      </c>
      <c r="D24" s="5" t="str">
        <f>HYPERLINK("https://drive.google.com/open?id=1uJhcfy-XWt_FjdANTkttLnjnq0dWBle3","Gong1")</f>
        <v>Gong1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2">
        <v>123.0</v>
      </c>
      <c r="B25" s="5" t="str">
        <f>HYPERLINK("https://drive.google.com/open?id=1PK12esCC52cCbMd8M6LxDtC0fgqdPPXO","Kotsuzumi")</f>
        <v>Kotsuzumi</v>
      </c>
      <c r="C25" s="8" t="s">
        <v>17</v>
      </c>
      <c r="D25" s="5" t="str">
        <f>HYPERLINK("https://drive.google.com/open?id=15riNguLk6HIiaSUMyjQwquV_I8brri2w","TSUZUMI_2")</f>
        <v>TSUZUMI_2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2">
        <v>124.0</v>
      </c>
      <c r="B26" s="5" t="str">
        <f>HYPERLINK("https://drive.google.com/open?id=1ntync66UyUKPgzE6VX-NXQPHXAuAx24g","Taiko")</f>
        <v>Taiko</v>
      </c>
      <c r="C26" s="8" t="s">
        <v>18</v>
      </c>
      <c r="D26" s="5" t="str">
        <f>HYPERLINK("https://drive.google.com/open?id=1p2D6gu80zD6HqJQ20qqhWU3fX38iYRV_","Taiko 2p")</f>
        <v>Taiko 2p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">
        <v>125.0</v>
      </c>
      <c r="B27" s="5" t="str">
        <f>HYPERLINK("https://drive.google.com/open?id=1uE3IYoUh7S5bijrVcIDF4twv532195JX","Taiko Rim")</f>
        <v>Taiko Rim</v>
      </c>
      <c r="C27" s="8" t="s">
        <v>14</v>
      </c>
      <c r="D27" s="5" t="str">
        <f>HYPERLINK("https://drive.google.com/open?id=1PmyiRL5PM7ykSsyqcuP7ZtQdyspN55JL","Taiko 1r")</f>
        <v>Taiko 1r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">
        <v>126.0</v>
      </c>
      <c r="B28" s="5" t="str">
        <f>HYPERLINK("https://drive.google.com/open?id=1aEntj7QTfyDwwk-ZpNfp7Mf1BjvFRYL9","Saxophone")</f>
        <v>Saxophone</v>
      </c>
      <c r="C28" s="8" t="s">
        <v>19</v>
      </c>
      <c r="D28" s="5" t="str">
        <f>HYPERLINK("https://drive.google.com/open?id=1ljwIx2um7YKgBE7WRykjyeoOkZ62dvMo","A. Sax ff")</f>
        <v>A. Sax ff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">
        <v>127.0</v>
      </c>
      <c r="B29" s="5" t="str">
        <f>HYPERLINK("https://drive.google.com/open?id=1MEob4j3Q2OK1Ovtp_-oSxvkQ-7FZhZxb","Perc Organ Hi")</f>
        <v>Perc Organ Hi</v>
      </c>
      <c r="C29" s="6" t="s">
        <v>20</v>
      </c>
      <c r="D29" s="7" t="str">
        <f>HYPERLINK("https://drive.google.com/open?id=1Z8Mav70QazS31eqy0phOACGVFy0sBIqa","Hammond B3")</f>
        <v>Hammond B3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">
        <v>128.0</v>
      </c>
      <c r="B30" s="5" t="str">
        <f>HYPERLINK("https://drive.google.com/open?id=1E6KN7ZDbTvCLYV_RvC4p571vUM3l7RGy","Trumpet Hi")</f>
        <v>Trumpet Hi</v>
      </c>
      <c r="C30" s="6" t="s">
        <v>9</v>
      </c>
      <c r="D30" s="7" t="str">
        <f>HYPERLINK("https://drive.google.com/open?id=1Xs_EEaHYyxdA4eIlz6358mpqiLP3dlTm","Soft TP 1")</f>
        <v>Soft TP 1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">
        <v>129.0</v>
      </c>
      <c r="B31" s="5" t="str">
        <f>HYPERLINK("https://drive.google.com/open?id=15X3MiStHJCa06wp8ps1yqTORH0UEN1yq","Trumpet Lo")</f>
        <v>Trumpet Lo</v>
      </c>
      <c r="C31" s="6" t="s">
        <v>9</v>
      </c>
      <c r="D31" s="7" t="str">
        <f>HYPERLINK("https://drive.google.com/open?id=1QzziZljOX_QVcPC2HWsONl3e9em1-Eb6","Soft TP 1")</f>
        <v>Soft TP 1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">
        <v>130.0</v>
      </c>
      <c r="B32" s="5" t="str">
        <f>HYPERLINK("https://drive.google.com/open?id=1yNE-usQXoPaHLzIg_Fzn93jbdciKHlmr","Flute")</f>
        <v>Flute</v>
      </c>
      <c r="C32" s="2" t="s">
        <v>9</v>
      </c>
      <c r="D32" s="5" t="str">
        <f>HYPERLINK("https://drive.google.com/open?id=1Y7Wc49skbbXzaZQXkTB7Gyfrcyv_eWnE","Flute 1")</f>
        <v>Flute 1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">
        <v>131.0</v>
      </c>
      <c r="B33" s="5" t="str">
        <f>HYPERLINK("https://drive.google.com/open?id=1VeFwQoWh6apI5YcG4GM6qWBhgQbGBLJ_","Elec Guitar Hi")</f>
        <v>Elec Guitar Hi</v>
      </c>
      <c r="C33" s="8" t="s">
        <v>21</v>
      </c>
      <c r="D33" s="7" t="str">
        <f>HYPERLINK("https://drive.google.com/open?id=13KVxnfZbTe_6ihVg08iybxUdB9IEkA6p","ODG F")</f>
        <v>ODG F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">
        <v>132.0</v>
      </c>
      <c r="B34" s="5" t="str">
        <f>HYPERLINK("https://drive.google.com/open?id=1TqJMY2mHsNJ9GGSPmhbiztAs9MUTLRa-","Elec Guitar Lo")</f>
        <v>Elec Guitar Lo</v>
      </c>
      <c r="C34" s="8" t="s">
        <v>21</v>
      </c>
      <c r="D34" s="7" t="str">
        <f>HYPERLINK("https://drive.google.com/open?id=1zOrO3Yeig2xJ2sLSAVF9QguQ-PjxDkLO","ODG F")</f>
        <v>ODG F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">
        <v>133.0</v>
      </c>
      <c r="B35" s="5" t="str">
        <f>HYPERLINK("https://drive.google.com/open?id=11102jM8cIo6B45awQtsb8l4tKexic0m3","Power Chord")</f>
        <v>Power Chord</v>
      </c>
      <c r="C35" s="8" t="s">
        <v>22</v>
      </c>
      <c r="D35" s="5" t="str">
        <f>HYPERLINK("https://drive.google.com/open?id=1Wc6tWjm_58Ty1w_RP70abK6Q1LIV0_wK","Heavy EG 1")</f>
        <v>Heavy EG 1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">
        <v>134.0</v>
      </c>
      <c r="B36" s="5" t="str">
        <f>HYPERLINK("https://drive.google.com/open?id=1dkPu6jBsKFVpjQZsBlBmXhP5WQzPgWlz","Nylon Guitar")</f>
        <v>Nylon Guitar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>
        <v>135.0</v>
      </c>
      <c r="B37" s="5" t="str">
        <f>HYPERLINK("https://drive.google.com/open?id=1Xmj6M35WwVJ_-8oW5S1M1CEH4Hqjnvmd","Organ")</f>
        <v>Organ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>
        <v>136.0</v>
      </c>
      <c r="B38" s="5" t="str">
        <f>HYPERLINK("https://drive.google.com/open?id=1xPZb7DwYcNxhReikbJaSBcITr2YGGShP","Perc Organ Lo")</f>
        <v>Perc Organ Lo</v>
      </c>
      <c r="C38" s="6" t="s">
        <v>23</v>
      </c>
      <c r="D38" s="7" t="str">
        <f>HYPERLINK("https://drive.google.com/open?id=1BmjD5J-NS-ZNaHcvjRX1Ze1UWJ3x1ZMj","Hammond B3")</f>
        <v>Hammond B3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>
        <v>137.0</v>
      </c>
      <c r="B39" s="5" t="str">
        <f>HYPERLINK("https://drive.google.com/open?id=1fNZN1-F_i-4-l1LvyEASWynbQsHkjwVy","Elec Bass 1")</f>
        <v>Elec Bass 1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>
        <v>138.0</v>
      </c>
      <c r="B40" s="5" t="str">
        <f>HYPERLINK("https://drive.google.com/open?id=14GoXojio6uIKqc_KmjKmdPgEqpjck9Tx","Elec Bass 2")</f>
        <v>Elec Bass 2</v>
      </c>
      <c r="C40" s="8" t="s">
        <v>24</v>
      </c>
      <c r="D40" s="5" t="str">
        <f>HYPERLINK("https://drive.google.com/open?id=1KSltGidwrSR73k7qw3LqMweaJji6MfyD","G&amp;L Bass 3")</f>
        <v>G&amp;L Bass 3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>
        <v>139.0</v>
      </c>
      <c r="B41" s="5" t="str">
        <f>HYPERLINK("https://drive.google.com/open?id=1Zxws2OjbliUKws8mQ7NSD5F60ie6npaA","Slap Bass Lo")</f>
        <v>Slap Bass Lo</v>
      </c>
      <c r="C41" s="2" t="s">
        <v>7</v>
      </c>
      <c r="D41" s="5" t="str">
        <f>HYPERLINK("https://drive.google.com/open?id=1VHeKH7dxYoVe0VvFvZf2846t9-doF17x","Slap Bass")</f>
        <v>Slap Bass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>
        <v>140.0</v>
      </c>
      <c r="B42" s="5" t="str">
        <f>HYPERLINK("https://drive.google.com/open?id=1P_7LC1b5131RSNyRkNytSJgn1_Tp4Ugb","Slap Bass Hi")</f>
        <v>Slap Bass Hi</v>
      </c>
      <c r="C42" s="2" t="s">
        <v>7</v>
      </c>
      <c r="D42" s="5" t="str">
        <f>HYPERLINK("https://drive.google.com/open?id=1acvg4Wl5pWkigAPNVFCDKMpUXEiv9vx9","Slap Bass")</f>
        <v>Slap Bass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>
        <v>141.0</v>
      </c>
      <c r="B43" s="5" t="str">
        <f>HYPERLINK("https://drive.google.com/open?id=1zf6JpC-kLsunqkpIBbQ-l5q6__2HOPLq","Synth Bass 1")</f>
        <v>Synth Bass 1</v>
      </c>
      <c r="C43" s="8" t="s">
        <v>22</v>
      </c>
      <c r="D43" s="5" t="str">
        <f>HYPERLINK("https://drive.google.com/open?id=1LLcnVs-rD-1jjsVRrZCHXXr5OaePjYDk","Syn. Bass 7")</f>
        <v>Syn. Bass 7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>
        <v>142.0</v>
      </c>
      <c r="B44" s="5" t="str">
        <f>HYPERLINK("https://drive.google.com/open?id=1X9QyG6X3mDZLyYHFvon4UKbAZ0pBUMZW","Synth Bass 2")</f>
        <v>Synth Bass 2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>
        <v>143.0</v>
      </c>
      <c r="B45" s="5" t="str">
        <f>HYPERLINK("https://drive.google.com/open?id=11NYSFnscD2CfcQWCeNI7IIkDfGA2wk59","FM Piano")</f>
        <v>FM Piano</v>
      </c>
      <c r="C45" s="2" t="s">
        <v>25</v>
      </c>
      <c r="D45" s="5" t="str">
        <f>HYPERLINK("https://drive.google.com/open?id=1sHU3i1xdrSuoM4C5_25nGpJiC9PCcPCA","Detuned EP 2")</f>
        <v>Detuned EP 2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>
        <v>144.0</v>
      </c>
      <c r="B46" s="5" t="str">
        <f>HYPERLINK("https://drive.google.com/open?id=1Gpeu89s6bcxR3FgiL7Pcht2fbdQDv-6o","Synth Vibraphone")</f>
        <v>Synth Vibraphone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>
        <v>145.0</v>
      </c>
      <c r="B47" s="9" t="str">
        <f>HYPERLINK("https://drive.google.com/open?id=1Gpeu89s6bcxR3FgiL7Pcht2fbdQDv-6o","Synth Vibraphone
(Slow attack)")</f>
        <v>Synth Vibraphone
(Slow attack)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>
        <v>146.0</v>
      </c>
      <c r="B48" s="5" t="str">
        <f>HYPERLINK("https://drive.google.com/open?id=1SDz3-jA0F54uq2v9X5ZuzLo3iWjl0GaV","Bell Pad")</f>
        <v>Bell Pad</v>
      </c>
      <c r="C48" s="2" t="s">
        <v>10</v>
      </c>
      <c r="D48" s="5" t="str">
        <f>HYPERLINK("https://drive.google.com/open?id=18pwI0APERYY3FdgS4C6yCnj2qPdPcIx0","Bellsynth")</f>
        <v>Bellsynth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>
        <v>147.0</v>
      </c>
      <c r="B49" s="5" t="str">
        <f>HYPERLINK("https://drive.google.com/open?id=1Wq9p88IxsZB_0tKVbf-295hdCETvegAY","Vibraphone Hi")</f>
        <v>Vibraphone Hi</v>
      </c>
      <c r="C49" s="6" t="s">
        <v>25</v>
      </c>
      <c r="D49" s="7" t="str">
        <f>HYPERLINK("https://drive.google.com/open?id=13ceHGQWaaDb81gtjUZrkSHB-GFZC4IiH","Vibraphone")</f>
        <v>Vibraphone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>
        <v>148.0</v>
      </c>
      <c r="B50" s="5" t="str">
        <f>HYPERLINK("https://drive.google.com/open?id=11MJ9sEnsvXAbyv5HVBbq5cK6trCJXFID","Vibraphone Lo")</f>
        <v>Vibraphone Lo</v>
      </c>
      <c r="C50" s="6" t="s">
        <v>25</v>
      </c>
      <c r="D50" s="7" t="str">
        <f>HYPERLINK("https://drive.google.com/open?id=1cJMTHyHmFjF4rgc743rLlPWG4zZstfqj","Vibraphone")</f>
        <v>Vibraphone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>
        <v>149.0</v>
      </c>
      <c r="B51" s="5" t="str">
        <f>HYPERLINK("https://drive.google.com/open?id=15HrVxjKB4I6GPppoESB3gbeQbIgzcBul","Synth Brass 1")</f>
        <v>Synth Brass 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>
        <v>150.0</v>
      </c>
      <c r="B52" s="5" t="str">
        <f>HYPERLINK("https://drive.google.com/open?id=1vTO356WAmLYhjCap4Jge5lWLjmHObHB-","Synth Brass 2 Hi")</f>
        <v>Synth Brass 2 Hi</v>
      </c>
      <c r="C52" s="8" t="s">
        <v>22</v>
      </c>
      <c r="D52" s="5" t="str">
        <f>HYPERLINK("https://drive.google.com/open?id=1qQ1XSqJEATLwDmMqe51jqttyxoCd-pZu","JP. Brass 1")</f>
        <v>JP. Brass 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>
        <v>151.0</v>
      </c>
      <c r="B53" s="5" t="str">
        <f>HYPERLINK("https://drive.google.com/open?id=1QqmlYlbTbcqS6PwV4cD0FjkXxjL263N8","Synth Brass 2 Lo")</f>
        <v>Synth Brass 2 Lo</v>
      </c>
      <c r="C53" s="8" t="s">
        <v>22</v>
      </c>
      <c r="D53" s="5" t="str">
        <f>HYPERLINK("https://drive.google.com/open?id=1-tQLHctTd63Pp8WouLKGpNH0aKUrLq2_","JP. Brass 1")</f>
        <v>JP. Brass 1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>
        <v>152.0</v>
      </c>
      <c r="B54" s="5" t="str">
        <f>HYPERLINK("https://drive.google.com/open?id=1YHPKoBOosC8RVn88sjFuxBmSbw4Mg3Ah","Strings Hi")</f>
        <v>Strings Hi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>
        <v>153.0</v>
      </c>
      <c r="B55" s="5" t="str">
        <f>HYPERLINK("https://drive.google.com/open?id=1aAnSceVNr9DHCPHxzbAfjdAUa_l60uPD","Strings Mid")</f>
        <v>Strings Mid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>
        <v>154.0</v>
      </c>
      <c r="B56" s="5" t="str">
        <f>HYPERLINK("https://drive.google.com/open?id=15i0EKMxjXxrjCVQQ58DJvHWxNZNn3U8F","Strings Lo")</f>
        <v>Strings Lo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>
        <v>155.0</v>
      </c>
      <c r="B57" s="5" t="str">
        <f>HYPERLINK("https://drive.google.com/open?id=1JGSCjwWbcFpAmWZJ0x6VNG_B-c9AoZU7","Sitar")</f>
        <v>Sitar</v>
      </c>
      <c r="C57" s="8" t="s">
        <v>26</v>
      </c>
      <c r="D57" s="5" t="str">
        <f>HYPERLINK("https://drive.google.com/open?id=1SFVOONpz1AIuuTa5lRP7Ozy4gruZt832","Sitar 1")</f>
        <v>Sitar 1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>
        <v>156.0</v>
      </c>
      <c r="B58" s="5" t="str">
        <f>HYPERLINK("https://drive.google.com/open?id=1wvuK4MOZPtk_ooCghl3IlPp293j1gjH-","Santur")</f>
        <v>Santur</v>
      </c>
      <c r="C58" s="8" t="s">
        <v>26</v>
      </c>
      <c r="D58" s="5" t="str">
        <f>HYPERLINK("https://drive.google.com/open?id=11tsEGrELVIfC9yDh10ZIRYBQWwJhjAu8","Santur 1")</f>
        <v>Santur 1</v>
      </c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>
        <v>157.0</v>
      </c>
      <c r="B59" s="5" t="str">
        <f>HYPERLINK("https://drive.google.com/open?id=1rHFEVngA87aIS_6eyCKJlwZZHhbBvarm","Shakuhachi")</f>
        <v>Shakuhachi</v>
      </c>
      <c r="C59" s="2" t="s">
        <v>9</v>
      </c>
      <c r="D59" s="5" t="str">
        <f>HYPERLINK("https://drive.google.com/open?id=16PpyN6mkAb5HsJBXvinLjODnDb6lGfJZ","Shaku 1")</f>
        <v>Shaku 1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>
        <v>158.0</v>
      </c>
      <c r="B60" s="5" t="str">
        <f>HYPERLINK("https://drive.google.com/open?id=1Xqb30bRqi70AscV3BmK3VG1d--RvJYpv","Koto(?)")</f>
        <v>Koto(?)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>
        <v>162.0</v>
      </c>
      <c r="B61" s="5" t="str">
        <f>HYPERLINK("https://drive.google.com/open?id=1zE_mFst8rl8iCUofvvMDqyc_Kq2XYo0E","Synth Lead Hi")</f>
        <v>Synth Lead Hi</v>
      </c>
      <c r="C61" s="2" t="s">
        <v>27</v>
      </c>
      <c r="D61" s="5" t="str">
        <f>HYPERLINK("https://drive.google.com/open?id=12GXI2GDXxaLoIvx-89KzVPawaOHzHcad","Fusion Solo")</f>
        <v>Fusion Solo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>
        <v>163.0</v>
      </c>
      <c r="B62" s="5" t="str">
        <f>HYPERLINK("https://drive.google.com/open?id=1IBwvYO0wGgjEY2AhVUWDtRi0kHlgvEe4","Synth Lead Lo")</f>
        <v>Synth Lead Lo</v>
      </c>
      <c r="C62" s="2" t="s">
        <v>27</v>
      </c>
      <c r="D62" s="5" t="str">
        <f>HYPERLINK("https://drive.google.com/open?id=16blpRpHQ3HsrAqzMR1b8fLfpqeQsndXE","Fusion Solo")</f>
        <v>Fusion Solo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>
        <v>164.0</v>
      </c>
      <c r="B63" s="5" t="str">
        <f>HYPERLINK("https://drive.google.com/open?id=1trK1CDYptPD1sBXR_MnsIvXaSgFyE0k_","Tabla Hi")</f>
        <v>Tabla Hi</v>
      </c>
      <c r="C63" s="8" t="s">
        <v>26</v>
      </c>
      <c r="D63" s="5" t="str">
        <f>HYPERLINK("https://drive.google.com/open?id=1-oWsnpDJYDmkcJReXlNYN2aAbv1HI0i3","Tabla – Na")</f>
        <v>Tabla – Na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>
        <v>165.0</v>
      </c>
      <c r="B64" s="5" t="str">
        <f>HYPERLINK("https://drive.google.com/open?id=1UZ9XUa6uw27vh0icBoOAaC8QglnG8Xqv","Tabla Lo")</f>
        <v>Tabla Lo</v>
      </c>
      <c r="C64" s="8" t="s">
        <v>26</v>
      </c>
      <c r="D64" s="5" t="str">
        <f>HYPERLINK("https://drive.google.com/open?id=1TmVaXGlrDoaU3q6ShlzyMBuy89lzKx85","Tabla – Ga")</f>
        <v>Tabla – Ga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>
        <v>166.0</v>
      </c>
      <c r="B65" s="5" t="str">
        <f>HYPERLINK("https://drive.google.com/open?id=1SrC7Rp2uQf7StPEjEacLD-O5qTLtlmj1","Piano Hi")</f>
        <v>Piano Hi</v>
      </c>
      <c r="C65" s="6" t="s">
        <v>28</v>
      </c>
      <c r="D65" s="7" t="str">
        <f>HYPERLINK("https://drive.google.com/open?id=1lAAAGuMx68S0koQZEkV80Pq6pQPIrbJ0","Piano")</f>
        <v>Piano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>
        <v>167.0</v>
      </c>
      <c r="B66" s="5" t="str">
        <f>HYPERLINK("https://drive.google.com/open?id=1NfUunQT8G1TlfuF63leFagJUQ2DhpV5P","Piano Med")</f>
        <v>Piano Med</v>
      </c>
      <c r="C66" s="6" t="s">
        <v>28</v>
      </c>
      <c r="D66" s="7" t="str">
        <f>HYPERLINK("https://drive.google.com/open?id=18Kp38A4IuDi056GICfuNZ8c-drxPP42_","Piano")</f>
        <v>Piano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>
        <v>168.0</v>
      </c>
      <c r="B67" s="5" t="str">
        <f>HYPERLINK("https://drive.google.com/open?id=14CcfA8glOPhdP8nVR0naacvnk74_SxKw","Piano Lo")</f>
        <v>Piano Lo</v>
      </c>
      <c r="C67" s="6" t="s">
        <v>28</v>
      </c>
      <c r="D67" s="7" t="str">
        <f>HYPERLINK("https://drive.google.com/open?id=19hrkYiGJ0lTcTFyK1RO92swt7L8TVRMk","Piano")</f>
        <v>Piano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A1:D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0" width="11.57"/>
    <col customWidth="1" min="11" max="26" width="11.0"/>
  </cols>
  <sheetData>
    <row r="1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0" width="11.57"/>
    <col customWidth="1" min="11" max="26" width="11.0"/>
  </cols>
  <sheetData>
    <row r="1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2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drawing r:id="rId1"/>
</worksheet>
</file>